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len_c_caldwell\Desktop\"/>
    </mc:Choice>
  </mc:AlternateContent>
  <bookViews>
    <workbookView xWindow="0" yWindow="588" windowWidth="21600" windowHeight="9528"/>
  </bookViews>
  <sheets>
    <sheet name="Total Compensation Calculator" sheetId="1" r:id="rId1"/>
    <sheet name="DFAS Salary Tables" sheetId="3" r:id="rId2"/>
    <sheet name="DFAS Approved Certifications" sheetId="2" r:id="rId3"/>
  </sheets>
  <calcPr calcId="152511"/>
</workbook>
</file>

<file path=xl/calcChain.xml><?xml version="1.0" encoding="utf-8"?>
<calcChain xmlns="http://schemas.openxmlformats.org/spreadsheetml/2006/main">
  <c r="C10" i="1" l="1"/>
  <c r="C9" i="1" l="1"/>
  <c r="C8" i="1"/>
  <c r="C11" i="1" l="1"/>
  <c r="C6" i="1"/>
  <c r="C5" i="1" l="1"/>
  <c r="C12" i="1" l="1"/>
  <c r="C7" i="1"/>
  <c r="C14" i="1" l="1"/>
  <c r="D11" i="1" s="1"/>
  <c r="D7" i="1" l="1"/>
  <c r="D9" i="1"/>
  <c r="D8" i="1"/>
  <c r="D4" i="1"/>
  <c r="D10" i="1"/>
  <c r="D5" i="1"/>
  <c r="D6" i="1"/>
  <c r="D12" i="1"/>
</calcChain>
</file>

<file path=xl/comments1.xml><?xml version="1.0" encoding="utf-8"?>
<comments xmlns="http://schemas.openxmlformats.org/spreadsheetml/2006/main">
  <authors>
    <author>MIKE_ANDERSON</author>
  </authors>
  <commentList>
    <comment ref="C4" authorId="0" shapeId="0">
      <text>
        <r>
          <rPr>
            <b/>
            <sz val="8"/>
            <color indexed="81"/>
            <rFont val="Tahoma"/>
            <family val="2"/>
          </rPr>
          <t xml:space="preserve">Based on 1st year employee salary </t>
        </r>
      </text>
    </comment>
    <comment ref="C5" authorId="0" shapeId="0">
      <text>
        <r>
          <rPr>
            <b/>
            <sz val="8"/>
            <color indexed="81"/>
            <rFont val="Tahoma"/>
            <family val="2"/>
          </rPr>
          <t xml:space="preserve">This is a hypothetical example:
Provider ABCXYZ - Basic Plan (Family).  Employer subsidized costs of $488.50 per pay period resulting in the employee paying $160 per pay period for 2016 health insurance. On average, the government pays 75% of the total premium
Employees have a wide-range of health care plans to choose from with different costs and coverages (Individual, Self +1, and Family).
In addition, there is Dental, Vision, and Long Term Care Insurance plans available to employees. Employees pay the full premiums for those plans.
</t>
        </r>
      </text>
    </comment>
    <comment ref="C6" authorId="0" shapeId="0">
      <text>
        <r>
          <rPr>
            <b/>
            <sz val="8"/>
            <color indexed="81"/>
            <rFont val="Tahoma"/>
            <family val="2"/>
          </rPr>
          <t xml:space="preserve">DFAS will reimburse application and testing fees (for passed tests only) once the employee completes and approved license or certification for their job series. DFAS will also reimburse yearly certification renewal fees if they are mandatory to maintain the certification. 
The below is example is for the Certified Public Accountant:
</t>
        </r>
        <r>
          <rPr>
            <sz val="8"/>
            <color indexed="81"/>
            <rFont val="Tahoma"/>
            <family val="2"/>
          </rPr>
          <t xml:space="preserve">Application Fee- $150.00
Auditing &amp; Attestation- $193.45
Financial Accounting- $193.45
Regulation- $173.60
Business Ethics &amp; Compliance- $173.60
</t>
        </r>
        <r>
          <rPr>
            <b/>
            <sz val="8"/>
            <color indexed="81"/>
            <rFont val="Tahoma"/>
            <family val="2"/>
          </rPr>
          <t xml:space="preserve">See Tab 3 (DFAS Approved Certifications) for a full list. 
</t>
        </r>
      </text>
    </comment>
    <comment ref="C7" authorId="0" shapeId="0">
      <text>
        <r>
          <rPr>
            <b/>
            <sz val="8"/>
            <color indexed="81"/>
            <rFont val="Tahoma"/>
            <family val="2"/>
          </rPr>
          <t xml:space="preserve">Assumes employee invests 5% of salary to gain entire 5% agency matching funds. 
            Employee          Agency          Total Contribution 
          </t>
        </r>
        <r>
          <rPr>
            <b/>
            <u/>
            <sz val="8"/>
            <color indexed="81"/>
            <rFont val="Tahoma"/>
            <family val="2"/>
          </rPr>
          <t>Contribution</t>
        </r>
        <r>
          <rPr>
            <b/>
            <sz val="8"/>
            <color indexed="81"/>
            <rFont val="Tahoma"/>
            <family val="2"/>
          </rPr>
          <t xml:space="preserve">       </t>
        </r>
        <r>
          <rPr>
            <b/>
            <u/>
            <sz val="8"/>
            <color indexed="81"/>
            <rFont val="Tahoma"/>
            <family val="2"/>
          </rPr>
          <t xml:space="preserve"> Match</t>
        </r>
        <r>
          <rPr>
            <b/>
            <sz val="8"/>
            <color indexed="81"/>
            <rFont val="Tahoma"/>
            <family val="2"/>
          </rPr>
          <t xml:space="preserve">          </t>
        </r>
        <r>
          <rPr>
            <b/>
            <u/>
            <sz val="8"/>
            <color indexed="81"/>
            <rFont val="Tahoma"/>
            <family val="2"/>
          </rPr>
          <t>Employee &amp; Agency</t>
        </r>
        <r>
          <rPr>
            <b/>
            <sz val="8"/>
            <color indexed="81"/>
            <rFont val="Tahoma"/>
            <family val="2"/>
          </rPr>
          <t xml:space="preserve">
                  0%                     1%                         1%
                  1%                     2%                         3%  
                  2%                     3%                         5%
                  3%                     4%                         7%
                  4%                    4.5%                       8.5%
                  5%                     5%                         10%
Traditional and Roth Options are available. For more information on the Thrift Savings Plan, please visit: https://www.tsp.gov/index.html</t>
        </r>
      </text>
    </comment>
    <comment ref="C8" authorId="0" shapeId="0">
      <text>
        <r>
          <rPr>
            <b/>
            <sz val="8"/>
            <color indexed="81"/>
            <rFont val="Tahoma"/>
            <family val="2"/>
          </rPr>
          <t>Employees accrue 4 hours per pay period of sick leave at their salary rate (13 days/year). An employee can accrue an unlimited amount of sick leave. 
Please note: Unused sick leave may be credited at the time
of retirement and increase the employee monthly retirement annuity.
http://www.dfas.mil/careers/Work-Life-Balance/timeoff.html</t>
        </r>
        <r>
          <rPr>
            <sz val="8"/>
            <color indexed="81"/>
            <rFont val="Tahoma"/>
            <family val="2"/>
          </rPr>
          <t xml:space="preserve">
</t>
        </r>
      </text>
    </comment>
    <comment ref="C9" authorId="0" shapeId="0">
      <text>
        <r>
          <rPr>
            <b/>
            <sz val="8"/>
            <color indexed="81"/>
            <rFont val="Tahoma"/>
            <family val="2"/>
          </rPr>
          <t>Employees accrue 4 hours per pay period of annual leave at their salary rate.  (13 days)
After 3 years, employees accrue 6 hours per pay period of annual leave at their salary rate. (20 days).
After 15 years, employees accrue 8 hours per pay period of annual leave at their salary rate. (26 days)
Employees can carry over 240 hours of annual leave per year.
http://www.dfas.mil/careers/Work-Life-Balance/timeoff.html</t>
        </r>
      </text>
    </comment>
    <comment ref="C10" authorId="0" shapeId="0">
      <text>
        <r>
          <rPr>
            <b/>
            <sz val="8"/>
            <color indexed="81"/>
            <rFont val="Tahoma"/>
            <family val="2"/>
          </rPr>
          <t>15.5% of employee salary is paid into the Federal Employees Retirement System (FERS). 
New government employees hired after 1/1/2014 pay 4.4% while government portion is 11.1%.
For more information on FERS, please visit:
https://www.opm.gov/retirement-services/fers-information/</t>
        </r>
        <r>
          <rPr>
            <sz val="8"/>
            <color indexed="81"/>
            <rFont val="Tahoma"/>
            <family val="2"/>
          </rPr>
          <t xml:space="preserve">
</t>
        </r>
      </text>
    </comment>
    <comment ref="C11" authorId="0" shapeId="0">
      <text>
        <r>
          <rPr>
            <b/>
            <sz val="8"/>
            <color indexed="81"/>
            <rFont val="Tahoma"/>
            <family val="2"/>
          </rPr>
          <t xml:space="preserve">Calculations based upon </t>
        </r>
        <r>
          <rPr>
            <b/>
            <i/>
            <sz val="8"/>
            <color indexed="81"/>
            <rFont val="Tahoma"/>
            <family val="2"/>
          </rPr>
          <t xml:space="preserve">normal </t>
        </r>
        <r>
          <rPr>
            <b/>
            <sz val="8"/>
            <color indexed="81"/>
            <rFont val="Tahoma"/>
            <family val="2"/>
          </rPr>
          <t>basic life insurance plan for employees.  Employee contributes $.015 per $1,000 of coverage.  The Agency contributes as the employer contributes $.0075 per $1,000 of coverage.</t>
        </r>
        <r>
          <rPr>
            <b/>
            <i/>
            <sz val="8"/>
            <color indexed="81"/>
            <rFont val="Tahoma"/>
            <family val="2"/>
          </rPr>
          <t xml:space="preserve">  
</t>
        </r>
        <r>
          <rPr>
            <b/>
            <sz val="8"/>
            <color indexed="81"/>
            <rFont val="Tahoma"/>
            <family val="2"/>
          </rPr>
          <t xml:space="preserve">The normal amount of </t>
        </r>
        <r>
          <rPr>
            <b/>
            <i/>
            <sz val="8"/>
            <color indexed="81"/>
            <rFont val="Tahoma"/>
            <family val="2"/>
          </rPr>
          <t>basic</t>
        </r>
        <r>
          <rPr>
            <b/>
            <sz val="8"/>
            <color indexed="81"/>
            <rFont val="Tahoma"/>
            <family val="2"/>
          </rPr>
          <t xml:space="preserve"> life insurance is an employee's salary rounded to up to the nearest thousand adding an additional $2,000 to the salary total (Ex. Employee making $45,500, would have $48,000 of basic life insurance coverage).  Life insurance can range in coverage depending on employee preference as there are additional options an employee can purchase. 
</t>
        </r>
      </text>
    </comment>
    <comment ref="C12" authorId="0" shapeId="0">
      <text>
        <r>
          <rPr>
            <b/>
            <sz val="8"/>
            <color indexed="81"/>
            <rFont val="Tahoma"/>
            <family val="2"/>
          </rPr>
          <t>10 Paid Holidays per year based on individual's salary.
This amount is excluded from the overall compensation total because it is already figured into a government employees' salary compensation.
http://www.dfas.mil/careers/Work-Life-Balance/timeoff.html</t>
        </r>
      </text>
    </comment>
  </commentList>
</comments>
</file>

<file path=xl/sharedStrings.xml><?xml version="1.0" encoding="utf-8"?>
<sst xmlns="http://schemas.openxmlformats.org/spreadsheetml/2006/main" count="142" uniqueCount="142">
  <si>
    <t>Compensation</t>
  </si>
  <si>
    <t>% of Total Compensation</t>
  </si>
  <si>
    <t>Salary</t>
  </si>
  <si>
    <t>Health Insurance</t>
  </si>
  <si>
    <t>Sick Leave</t>
  </si>
  <si>
    <t>Annual Leave</t>
  </si>
  <si>
    <t>Pension (FERS)</t>
  </si>
  <si>
    <t>Life Insurance</t>
  </si>
  <si>
    <t>Paid Holidays</t>
  </si>
  <si>
    <t>License and Certification Reimbursement</t>
  </si>
  <si>
    <t>Financial Management Professional Certifications</t>
  </si>
  <si>
    <t>Accredited Business Accountant (ABA)</t>
  </si>
  <si>
    <t>Accredited in Business Valuation (ABV)</t>
  </si>
  <si>
    <t>Certified Accounts Payable Professional Certification (CAPP)</t>
  </si>
  <si>
    <t>Certified Business Manager (CBM)</t>
  </si>
  <si>
    <t>Certified Cost Estimator/Analyst (CCE/A)</t>
  </si>
  <si>
    <t>Certified Cost Professional (CCP)</t>
  </si>
  <si>
    <t>Certified Defense Financial Manager (CDFM)</t>
  </si>
  <si>
    <t>Certified Forensic Accountant (Cr.FA)</t>
  </si>
  <si>
    <t>Certified Fraud Examiner (CFE)</t>
  </si>
  <si>
    <t>Certified Government Audit Professional (CGAP)</t>
  </si>
  <si>
    <t>Certified Government Financial Manager (CGFM)</t>
  </si>
  <si>
    <t>Certified in Financial Forensics (CFF)</t>
  </si>
  <si>
    <t>Certified Information Systems Auditor (CISA)</t>
  </si>
  <si>
    <t>Certified Internal Auditor (CIA)</t>
  </si>
  <si>
    <t>Certified Management Accountant (CMA)</t>
  </si>
  <si>
    <t>Certified Payroll Professional (CPP)</t>
  </si>
  <si>
    <t>Certified Public Accountant (CPA)</t>
  </si>
  <si>
    <t>Certified Quality Auditor (CQA)</t>
  </si>
  <si>
    <t>Certified Treasury Professional (CTP)</t>
  </si>
  <si>
    <t>Forensic Certified Public Accountant (FCPA)</t>
  </si>
  <si>
    <t>Other Professional Licenses and Certifications</t>
  </si>
  <si>
    <t>A+ Certification</t>
  </si>
  <si>
    <t>Accreditation in Public Relations (APR)</t>
  </si>
  <si>
    <t>Accredited Business Communicator (ABC)</t>
  </si>
  <si>
    <t>Associate Business Continuity Professional (ABCP)</t>
  </si>
  <si>
    <t>Associate Public Sector Continuity Professional (APSCP)</t>
  </si>
  <si>
    <t>Acquisition Workforce Certification Program*1</t>
  </si>
  <si>
    <t>Attorney</t>
  </si>
  <si>
    <t>Building Security Certified Professional (BSCP)</t>
  </si>
  <si>
    <t>Certified Accounts Payable Associate (CAPA)</t>
  </si>
  <si>
    <t>Certified Advanced Security Practitioner (CASP)</t>
  </si>
  <si>
    <t>Certified Associate in Project Management (CAPM)</t>
  </si>
  <si>
    <t>Certified Authorization Professional (CAP)</t>
  </si>
  <si>
    <t>Certified Business Analysis Professional (CBAP)</t>
  </si>
  <si>
    <t>Certified Business Continuity Planner (CBCP)</t>
  </si>
  <si>
    <t>Certified Contact Center Professional (CCCP)</t>
  </si>
  <si>
    <t>Certified Compensation Professional</t>
  </si>
  <si>
    <t>Certified Deaf Interpreter – RID</t>
  </si>
  <si>
    <t>Certified Ethical Hacker (CEH)</t>
  </si>
  <si>
    <t>Certified Facility Manager (CFM)</t>
  </si>
  <si>
    <t>Certified Federal Contracts Manager (CFCM)</t>
  </si>
  <si>
    <t>Certified Function Point Specialist (CFPS)</t>
  </si>
  <si>
    <t>Certified Functional Continuity Professional (CFCP)</t>
  </si>
  <si>
    <t>Certified Information Security Manager (CISM)</t>
  </si>
  <si>
    <t>Certified Information Systems Security Professional (CISSP)</t>
  </si>
  <si>
    <t>Certified Legal Assistant</t>
  </si>
  <si>
    <t>Certified Manager of Software Quality (CMSQ)</t>
  </si>
  <si>
    <t>Certified Manager of Software Testing (CMST)</t>
  </si>
  <si>
    <t>Certified Professional Contracts Manager/NCMA</t>
  </si>
  <si>
    <t>Certified Professional in Learning &amp; Performance (CPLP)</t>
  </si>
  <si>
    <t>Certified Professional Secretary</t>
  </si>
  <si>
    <t>Certified Protection Professional (CPP)</t>
  </si>
  <si>
    <t>Certified Public Sector Continuity Professional (CPSCP)</t>
  </si>
  <si>
    <t>Certified Quality Engineer (CQE)</t>
  </si>
  <si>
    <t>Certified Secure Software Lifecycle Professional (CSSLP)</t>
  </si>
  <si>
    <t>Certified Software Development Professional (CSDP)</t>
  </si>
  <si>
    <t>Certified Software Project Manager (CSPM)</t>
  </si>
  <si>
    <t>Certified Software Tester (CSTE)</t>
  </si>
  <si>
    <t>Cisco Certified Internetwork Expert (CCIE)</t>
  </si>
  <si>
    <t>Cisco Certified Internetwork Professional (CCIP)</t>
  </si>
  <si>
    <t>Cisco Certified Network Associate (CCNA)</t>
  </si>
  <si>
    <t>Cisco Certified Network Professional (CCNP)</t>
  </si>
  <si>
    <t>Computer Security Incident Handler (CSIH)</t>
  </si>
  <si>
    <t>DFAS Black Belt*</t>
  </si>
  <si>
    <t>DFAS Green Belt*</t>
  </si>
  <si>
    <t>Fundamental Payroll Certification (FPC)</t>
  </si>
  <si>
    <t>GIAC Certified Enterprise Defender (GCED)</t>
  </si>
  <si>
    <t>GIAC Certified Forensic Analyst (GCFA)</t>
  </si>
  <si>
    <t>GIAC Certified Incident Handler (GCIH)</t>
  </si>
  <si>
    <t>GIAC Information Security Fundamentals (GISF)</t>
  </si>
  <si>
    <t>GIAC Intrusion Analyst (GCIA)</t>
  </si>
  <si>
    <t>GIAC Security Essentials Certification (GSEC)</t>
  </si>
  <si>
    <t>GIAC Security Expert (GSE) – maintenance/renewal only</t>
  </si>
  <si>
    <t>GIAC Security Leadership Certification (GSLC)</t>
  </si>
  <si>
    <t>GIAC Systems and Network Auditor (GSNA)</t>
  </si>
  <si>
    <t>Hewlett Packard Certified Professional Program (Formerly called HP Certified IT Professional)</t>
  </si>
  <si>
    <t>Information Systems Security Architecture Professional (ISSAP)</t>
  </si>
  <si>
    <t>Information Systems Security Engineering Professional (ISSEP)</t>
  </si>
  <si>
    <t>Information Systems Security Management Professional (ISSMP)</t>
  </si>
  <si>
    <t>Master Business Continuity Professional (MBCP)</t>
  </si>
  <si>
    <t>Microsoft Certified IT Professional (MCITP)</t>
  </si>
  <si>
    <t>Microsoft Certified Systems Administrator (MCSA)</t>
  </si>
  <si>
    <t>Microsoft Certified Systems Engineer (MCSE)</t>
  </si>
  <si>
    <t>Microsoft Certified Technology Specialist (MCTS)</t>
  </si>
  <si>
    <t>NetApp Certified Backup &amp; Recovery Implementation Engineer (NCIE-BR)</t>
  </si>
  <si>
    <t>NetApp Certified Data Management Administrator (NCDA)</t>
  </si>
  <si>
    <t>NetApp Certified SAN Implementation Engineer (NCIE-SAN)</t>
  </si>
  <si>
    <t>Network+ Certification</t>
  </si>
  <si>
    <t>Oracle Certified Professional2</t>
  </si>
  <si>
    <t>Oracle DB Certified Associate</t>
  </si>
  <si>
    <t>Oracle DB Certified Master</t>
  </si>
  <si>
    <t>Physical Security Professional (PSP)</t>
  </si>
  <si>
    <t>Professional in Human Resources (PHR)</t>
  </si>
  <si>
    <t>Project Management Institute - Agile Certified Practitioner (PMI-ACP)</t>
  </si>
  <si>
    <t>Project Management Professional (PMP)</t>
  </si>
  <si>
    <t>Registered Paralegal</t>
  </si>
  <si>
    <t>Security Asset Protection Professional Certification (SAPPC)</t>
  </si>
  <si>
    <t>Security Certified Network Architect (SCNA)</t>
  </si>
  <si>
    <t>Security Certified Network Professional (SCNP)</t>
  </si>
  <si>
    <t>Security Certified Network Specialist (SCNS)</t>
  </si>
  <si>
    <t>Security Enterprise Professional Certification (SEPC)</t>
  </si>
  <si>
    <t>Security Fundamentals Professional Certification (SFPC)</t>
  </si>
  <si>
    <t>Security Program Integration Professional Certification (SPIPC)</t>
  </si>
  <si>
    <t>Security+ Certification</t>
  </si>
  <si>
    <t>Senior Professional in Human Resources (SPHR)</t>
  </si>
  <si>
    <t>Six Sigma Black Belt</t>
  </si>
  <si>
    <t>Solaris Operating System Certification (Sun/Oracle)</t>
  </si>
  <si>
    <t>Systems Security Certified Practitioner (SSCP)</t>
  </si>
  <si>
    <t>* No testing or renewal fees associated with these licenses or certifications.</t>
  </si>
  <si>
    <t>Notes</t>
  </si>
  <si>
    <t>1 Acquisition Workforce Certification Program: Includes DAU certifications in Contracting, Industrial/Contract Property Management, Program Management, Purchasing and Procurement Technician, Systems Planning, Research, Development and Engineering – Systems Engineering and Information Technology (formerly Communications-Computer Systems)</t>
  </si>
  <si>
    <t>2 Oracle Certified Professional: Includes job roles in Database Administrator, Web Application Server Administrator, Application Developer, and Java Developer. The Oracle Certified Associate certification must be achieved before Oracle Certified Professional level can be attained.</t>
  </si>
  <si>
    <t>APPROVED LICENSES AND CERTIFICATIONS as of September 2014</t>
  </si>
  <si>
    <t>Thrift Savings Plan (401K) Matching (5%)</t>
  </si>
  <si>
    <t>DFAS Total Compensation Calculator</t>
  </si>
  <si>
    <t xml:space="preserve">Total Compensation </t>
  </si>
  <si>
    <t>Cleveland</t>
  </si>
  <si>
    <t>Columbus</t>
  </si>
  <si>
    <t>Indianapolis</t>
  </si>
  <si>
    <t>Rome</t>
  </si>
  <si>
    <t>Limestone</t>
  </si>
  <si>
    <t xml:space="preserve">DFAS Site </t>
  </si>
  <si>
    <t>Cleveland - Information Technology (GS2210-5/7/9/11)</t>
  </si>
  <si>
    <t>Indianapolis - Information Technology (GS2210-5/7/9/11)</t>
  </si>
  <si>
    <t>Columbus - Information Technology (GS2210-5/7/9/11)</t>
  </si>
  <si>
    <t>Created by Mike Anderson; Updated/Modified by Dan Neumann</t>
  </si>
  <si>
    <t>Click Here for Insurance Information - Health, Life, Vision, Dental, and Long Term Care</t>
  </si>
  <si>
    <t xml:space="preserve">Click Here for DFAS Career Website </t>
  </si>
  <si>
    <t>Please Note: Most new hires external to the government will start at a Step 1 within a specific grade.</t>
  </si>
  <si>
    <r>
      <rPr>
        <b/>
        <sz val="11"/>
        <color rgb="FF002060"/>
        <rFont val="Arial"/>
        <family val="2"/>
      </rPr>
      <t xml:space="preserve">Insert salary first box under "Compensation" - see tentative offer, USAJOBS vacancy announcement or </t>
    </r>
    <r>
      <rPr>
        <b/>
        <u/>
        <sz val="11"/>
        <color theme="10"/>
        <rFont val="Arial"/>
        <family val="2"/>
      </rPr>
      <t>Click Here for DFAS Salary Tables</t>
    </r>
  </si>
  <si>
    <r>
      <rPr>
        <b/>
        <sz val="11"/>
        <color theme="0"/>
        <rFont val="Calibri"/>
        <family val="2"/>
        <scheme val="minor"/>
      </rPr>
      <t>Please Note: Your total compensation could be higher or lower. This is just a estimation</t>
    </r>
    <r>
      <rPr>
        <sz val="11"/>
        <color theme="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</si>
</sst>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indexed="9"/>
      <name val="Arial"/>
      <family val="2"/>
    </font>
    <font>
      <b/>
      <i/>
      <sz val="11"/>
      <name val="Arial"/>
      <family val="2"/>
    </font>
    <font>
      <b/>
      <sz val="11"/>
      <color indexed="9"/>
      <name val="Arial"/>
      <family val="2"/>
    </font>
    <font>
      <b/>
      <sz val="10"/>
      <color indexed="18"/>
      <name val="Arial"/>
      <family val="2"/>
    </font>
    <font>
      <sz val="10"/>
      <name val="Arial"/>
      <family val="2"/>
    </font>
    <font>
      <b/>
      <sz val="14"/>
      <color indexed="9"/>
      <name val="Arial"/>
      <family val="2"/>
    </font>
    <font>
      <b/>
      <i/>
      <sz val="14"/>
      <color indexed="9"/>
      <name val="Arial"/>
      <family val="2"/>
    </font>
    <font>
      <sz val="10"/>
      <color indexed="9"/>
      <name val="Arial"/>
      <family val="2"/>
    </font>
    <font>
      <b/>
      <sz val="8"/>
      <color indexed="81"/>
      <name val="Tahoma"/>
      <family val="2"/>
    </font>
    <font>
      <b/>
      <i/>
      <sz val="8"/>
      <color indexed="81"/>
      <name val="Tahoma"/>
      <family val="2"/>
    </font>
    <font>
      <sz val="8"/>
      <color indexed="81"/>
      <name val="Tahoma"/>
      <family val="2"/>
    </font>
    <font>
      <b/>
      <u/>
      <sz val="8"/>
      <color indexed="81"/>
      <name val="Tahoma"/>
      <family val="2"/>
    </font>
    <font>
      <u/>
      <sz val="11"/>
      <color theme="10"/>
      <name val="Calibri"/>
      <family val="2"/>
      <scheme val="minor"/>
    </font>
    <font>
      <b/>
      <u/>
      <sz val="11"/>
      <color theme="10"/>
      <name val="Arial"/>
      <family val="2"/>
    </font>
    <font>
      <b/>
      <sz val="11"/>
      <color rgb="FF002060"/>
      <name val="Arial"/>
      <family val="2"/>
    </font>
    <font>
      <b/>
      <sz val="11"/>
      <color theme="0"/>
      <name val="Calibri"/>
      <family val="2"/>
      <scheme val="minor"/>
    </font>
    <font>
      <sz val="11"/>
      <color theme="0"/>
      <name val="Calibri"/>
      <family val="2"/>
      <scheme val="minor"/>
    </font>
  </fonts>
  <fills count="8">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rgb="FFFFFF00"/>
        <bgColor indexed="64"/>
      </patternFill>
    </fill>
    <fill>
      <patternFill patternType="solid">
        <fgColor theme="0" tint="-0.499984740745262"/>
        <bgColor indexed="64"/>
      </patternFill>
    </fill>
    <fill>
      <patternFill patternType="solid">
        <fgColor indexed="22"/>
        <bgColor indexed="64"/>
      </patternFill>
    </fill>
    <fill>
      <patternFill patternType="solid">
        <fgColor indexed="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31">
    <xf numFmtId="0" fontId="0" fillId="0" borderId="0" xfId="0"/>
    <xf numFmtId="0" fontId="0" fillId="2" borderId="0" xfId="0" applyFill="1"/>
    <xf numFmtId="0" fontId="4" fillId="0" borderId="0" xfId="0" applyFont="1" applyAlignment="1">
      <alignment horizontal="center" vertical="center" wrapText="1"/>
    </xf>
    <xf numFmtId="0" fontId="4" fillId="0" borderId="0" xfId="0" applyFont="1" applyAlignment="1">
      <alignment horizontal="center" wrapText="1"/>
    </xf>
    <xf numFmtId="0" fontId="5" fillId="3" borderId="1" xfId="0" applyFont="1" applyFill="1" applyBorder="1" applyAlignment="1">
      <alignment horizontal="right"/>
    </xf>
    <xf numFmtId="44" fontId="1" fillId="4" borderId="0" xfId="1" applyFill="1"/>
    <xf numFmtId="164" fontId="1" fillId="0" borderId="0" xfId="2" applyNumberFormat="1" applyAlignment="1">
      <alignment horizontal="center"/>
    </xf>
    <xf numFmtId="164" fontId="1" fillId="2" borderId="0" xfId="2" applyNumberFormat="1" applyFill="1"/>
    <xf numFmtId="0" fontId="0" fillId="5" borderId="0" xfId="0" applyFill="1"/>
    <xf numFmtId="10" fontId="1" fillId="2" borderId="0" xfId="2" applyNumberFormat="1" applyFill="1"/>
    <xf numFmtId="44" fontId="1" fillId="0" borderId="0" xfId="1"/>
    <xf numFmtId="44" fontId="7" fillId="2" borderId="0" xfId="2" applyNumberFormat="1" applyFont="1" applyFill="1"/>
    <xf numFmtId="44" fontId="7" fillId="2" borderId="0" xfId="1" applyFont="1" applyFill="1" applyAlignment="1">
      <alignment horizontal="center"/>
    </xf>
    <xf numFmtId="10" fontId="1" fillId="2" borderId="0" xfId="2" applyNumberFormat="1" applyFill="1" applyAlignment="1">
      <alignment horizontal="center"/>
    </xf>
    <xf numFmtId="44" fontId="1" fillId="6" borderId="0" xfId="1" applyFill="1"/>
    <xf numFmtId="164" fontId="1" fillId="6" borderId="0" xfId="2" applyNumberFormat="1" applyFill="1" applyAlignment="1">
      <alignment horizontal="center"/>
    </xf>
    <xf numFmtId="164" fontId="0" fillId="2" borderId="0" xfId="0" applyNumberFormat="1" applyFill="1"/>
    <xf numFmtId="0" fontId="8" fillId="7" borderId="0" xfId="0" applyFont="1" applyFill="1" applyAlignment="1">
      <alignment horizontal="right"/>
    </xf>
    <xf numFmtId="44" fontId="9" fillId="7" borderId="2" xfId="1" applyFont="1" applyFill="1" applyBorder="1" applyAlignment="1">
      <alignment horizontal="center"/>
    </xf>
    <xf numFmtId="0" fontId="10" fillId="2" borderId="0" xfId="0" applyFont="1" applyFill="1"/>
    <xf numFmtId="0" fontId="6" fillId="5" borderId="0" xfId="0" applyFont="1" applyFill="1" applyBorder="1" applyAlignment="1">
      <alignment vertical="top" wrapText="1"/>
    </xf>
    <xf numFmtId="0" fontId="2" fillId="0" borderId="0" xfId="0" applyFont="1"/>
    <xf numFmtId="0" fontId="0" fillId="0" borderId="0" xfId="0" applyAlignment="1">
      <alignment wrapText="1"/>
    </xf>
    <xf numFmtId="0" fontId="15" fillId="0" borderId="0" xfId="3"/>
    <xf numFmtId="0" fontId="0" fillId="5" borderId="0" xfId="0" applyFill="1" applyAlignment="1">
      <alignment horizontal="center"/>
    </xf>
    <xf numFmtId="0" fontId="2" fillId="2" borderId="0" xfId="0" applyFont="1" applyFill="1"/>
    <xf numFmtId="0" fontId="16" fillId="0" borderId="0" xfId="3" applyFont="1" applyAlignment="1">
      <alignment horizontal="center" vertical="center" wrapText="1" readingOrder="1"/>
    </xf>
    <xf numFmtId="0" fontId="3" fillId="3" borderId="0" xfId="0" applyFont="1" applyFill="1" applyAlignment="1">
      <alignment horizontal="center"/>
    </xf>
    <xf numFmtId="0" fontId="19" fillId="2" borderId="0" xfId="0" applyFont="1" applyFill="1" applyAlignment="1">
      <alignment horizontal="left"/>
    </xf>
    <xf numFmtId="0" fontId="16" fillId="0" borderId="0" xfId="3" applyFont="1" applyAlignment="1">
      <alignment horizontal="center" vertical="top" readingOrder="1"/>
    </xf>
    <xf numFmtId="0" fontId="2" fillId="4" borderId="0" xfId="0" applyFont="1" applyFill="1" applyAlignment="1">
      <alignment horizontal="lef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611E8"/>
      <color rgb="FF0D3FE1"/>
      <color rgb="FF004FEE"/>
      <color rgb="FF009900"/>
      <color rgb="FFFFFFCC"/>
      <color rgb="FFFF6699"/>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2346034509064273"/>
          <c:y val="0.20886186045278915"/>
          <c:w val="0.5054535628450233"/>
          <c:h val="0.81407931336206685"/>
        </c:manualLayout>
      </c:layout>
      <c:pieChart>
        <c:varyColors val="1"/>
        <c:ser>
          <c:idx val="0"/>
          <c:order val="0"/>
          <c:dPt>
            <c:idx val="4"/>
            <c:bubble3D val="0"/>
            <c:spPr>
              <a:solidFill>
                <a:srgbClr val="FFFF00"/>
              </a:solidFill>
            </c:spPr>
          </c:dPt>
          <c:dPt>
            <c:idx val="6"/>
            <c:bubble3D val="0"/>
            <c:spPr>
              <a:solidFill>
                <a:schemeClr val="bg1">
                  <a:lumMod val="65000"/>
                </a:schemeClr>
              </a:solidFill>
            </c:spPr>
          </c:dPt>
          <c:dPt>
            <c:idx val="7"/>
            <c:bubble3D val="0"/>
            <c:spPr>
              <a:solidFill>
                <a:schemeClr val="bg2">
                  <a:lumMod val="50000"/>
                </a:schemeClr>
              </a:solidFill>
            </c:spPr>
          </c:dPt>
          <c:dPt>
            <c:idx val="8"/>
            <c:bubble3D val="0"/>
            <c:spPr>
              <a:solidFill>
                <a:srgbClr val="292929"/>
              </a:solidFill>
            </c:spPr>
          </c:dPt>
          <c:dPt>
            <c:idx val="9"/>
            <c:bubble3D val="0"/>
            <c:spPr>
              <a:solidFill>
                <a:srgbClr val="FF6699"/>
              </a:solidFill>
            </c:spPr>
          </c:dPt>
          <c:dPt>
            <c:idx val="11"/>
            <c:bubble3D val="0"/>
            <c:spPr>
              <a:solidFill>
                <a:srgbClr val="009900"/>
              </a:solidFill>
            </c:spPr>
          </c:dPt>
          <c:dLbls>
            <c:dLbl>
              <c:idx val="0"/>
              <c:layout>
                <c:manualLayout>
                  <c:x val="-0.18365754709279822"/>
                  <c:y val="-7.61138253607655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6.280706437119089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727130972557343E-2"/>
                  <c:y val="1.49626419093955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1827315508447076E-2"/>
                  <c:y val="-6.6873238908407215E-4"/>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821584349796979E-2"/>
                  <c:y val="-1.6940929801850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0137924077087156E-2"/>
                  <c:y val="-2.081656054893349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1153222730933511E-2"/>
                  <c:y val="-1.0008091509279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4.4649602062448841E-2"/>
                  <c:y val="-2.23159283919649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223229585166043E-2"/>
                  <c:y val="-5.54865256174733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2170051694392863E-2"/>
                  <c:y val="-5.9681035633257683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0382070925626661E-3"/>
                  <c:y val="-3.494578199243198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7.2739848258456918E-2"/>
                  <c:y val="-1.855084928293514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'Total Compensation Calculator'!$B$4:$B$12</c:f>
              <c:strCache>
                <c:ptCount val="9"/>
                <c:pt idx="0">
                  <c:v>Salary</c:v>
                </c:pt>
                <c:pt idx="1">
                  <c:v>Health Insurance</c:v>
                </c:pt>
                <c:pt idx="2">
                  <c:v>License and Certification Reimbursement</c:v>
                </c:pt>
                <c:pt idx="3">
                  <c:v>Thrift Savings Plan (401K) Matching (5%)</c:v>
                </c:pt>
                <c:pt idx="4">
                  <c:v>Sick Leave</c:v>
                </c:pt>
                <c:pt idx="5">
                  <c:v>Annual Leave</c:v>
                </c:pt>
                <c:pt idx="6">
                  <c:v>Pension (FERS)</c:v>
                </c:pt>
                <c:pt idx="7">
                  <c:v>Life Insurance</c:v>
                </c:pt>
                <c:pt idx="8">
                  <c:v>Paid Holidays</c:v>
                </c:pt>
              </c:strCache>
            </c:strRef>
          </c:cat>
          <c:val>
            <c:numRef>
              <c:f>'Total Compensation Calculator'!$C$4:$C$12</c:f>
              <c:numCache>
                <c:formatCode>_("$"* #,##0.00_);_("$"* \(#,##0.00\);_("$"* "-"??_);_(@_)</c:formatCode>
                <c:ptCount val="9"/>
                <c:pt idx="0">
                  <c:v>115000</c:v>
                </c:pt>
                <c:pt idx="1">
                  <c:v>12701</c:v>
                </c:pt>
                <c:pt idx="2">
                  <c:v>884.1</c:v>
                </c:pt>
                <c:pt idx="3">
                  <c:v>5750</c:v>
                </c:pt>
                <c:pt idx="4">
                  <c:v>5730.713943459511</c:v>
                </c:pt>
                <c:pt idx="5">
                  <c:v>5730.713943459511</c:v>
                </c:pt>
                <c:pt idx="6">
                  <c:v>12765</c:v>
                </c:pt>
                <c:pt idx="7">
                  <c:v>228.15</c:v>
                </c:pt>
                <c:pt idx="8">
                  <c:v>4423.0769230769229</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6125022096493402"/>
          <c:y val="0.23009519996441122"/>
          <c:w val="0.33001625707672821"/>
          <c:h val="0.74317184928155178"/>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180975</xdr:rowOff>
    </xdr:from>
    <xdr:to>
      <xdr:col>4</xdr:col>
      <xdr:colOff>295272</xdr:colOff>
      <xdr:row>3</xdr:row>
      <xdr:rowOff>9525</xdr:rowOff>
    </xdr:to>
    <xdr:sp macro="" textlink="">
      <xdr:nvSpPr>
        <xdr:cNvPr id="3" name="Line 64" descr="Arrow pointing to the Salary box under compensation" title="Arrow"/>
        <xdr:cNvSpPr>
          <a:spLocks noChangeShapeType="1"/>
        </xdr:cNvSpPr>
      </xdr:nvSpPr>
      <xdr:spPr bwMode="auto">
        <a:xfrm flipH="1">
          <a:off x="4467224" y="581025"/>
          <a:ext cx="1581148" cy="200025"/>
        </a:xfrm>
        <a:prstGeom prst="line">
          <a:avLst/>
        </a:prstGeom>
        <a:noFill/>
        <a:ln w="19050">
          <a:solidFill>
            <a:srgbClr xmlns:mc="http://schemas.openxmlformats.org/markup-compatibility/2006" xmlns:a14="http://schemas.microsoft.com/office/drawing/2010/main" val="000080" mc:Ignorable="a14" a14:legacySpreadsheetColorIndex="18"/>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133350</xdr:rowOff>
    </xdr:from>
    <xdr:to>
      <xdr:col>11</xdr:col>
      <xdr:colOff>0</xdr:colOff>
      <xdr:row>9</xdr:row>
      <xdr:rowOff>66675</xdr:rowOff>
    </xdr:to>
    <xdr:sp macro="" textlink="">
      <xdr:nvSpPr>
        <xdr:cNvPr id="4" name="TextBox 3"/>
        <xdr:cNvSpPr txBox="1"/>
      </xdr:nvSpPr>
      <xdr:spPr>
        <a:xfrm>
          <a:off x="5953125" y="904875"/>
          <a:ext cx="36195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2060"/>
              </a:solidFill>
              <a:latin typeface="Arial" panose="020B0604020202020204" pitchFamily="34" charset="0"/>
              <a:cs typeface="Arial" panose="020B0604020202020204" pitchFamily="34" charset="0"/>
            </a:rPr>
            <a:t>***Please see comments in each Excel cell (C4 - C12) for assumptions made.  The comments can be viewed by hovering your mouse over each cell.  All assumptions can be easily altered and changed to better reflect estimates of an employee's total</a:t>
          </a:r>
          <a:r>
            <a:rPr lang="en-US" sz="1100" b="1" baseline="0">
              <a:solidFill>
                <a:srgbClr val="002060"/>
              </a:solidFill>
              <a:latin typeface="Arial" panose="020B0604020202020204" pitchFamily="34" charset="0"/>
              <a:cs typeface="Arial" panose="020B0604020202020204" pitchFamily="34" charset="0"/>
            </a:rPr>
            <a:t> </a:t>
          </a:r>
          <a:r>
            <a:rPr lang="en-US" sz="1100" b="1">
              <a:solidFill>
                <a:srgbClr val="002060"/>
              </a:solidFill>
              <a:latin typeface="Arial" panose="020B0604020202020204" pitchFamily="34" charset="0"/>
              <a:cs typeface="Arial" panose="020B0604020202020204" pitchFamily="34" charset="0"/>
            </a:rPr>
            <a:t>compensation.</a:t>
          </a:r>
        </a:p>
      </xdr:txBody>
    </xdr:sp>
    <xdr:clientData/>
  </xdr:twoCellAnchor>
  <xdr:twoCellAnchor>
    <xdr:from>
      <xdr:col>0</xdr:col>
      <xdr:colOff>185736</xdr:colOff>
      <xdr:row>14</xdr:row>
      <xdr:rowOff>161924</xdr:rowOff>
    </xdr:from>
    <xdr:to>
      <xdr:col>4</xdr:col>
      <xdr:colOff>9526</xdr:colOff>
      <xdr:row>41</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266700</xdr:colOff>
      <xdr:row>15</xdr:row>
      <xdr:rowOff>19049</xdr:rowOff>
    </xdr:from>
    <xdr:to>
      <xdr:col>3</xdr:col>
      <xdr:colOff>1133146</xdr:colOff>
      <xdr:row>19</xdr:row>
      <xdr:rowOff>104774</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0100" y="3238499"/>
          <a:ext cx="866446" cy="847725"/>
        </a:xfrm>
        <a:prstGeom prst="rect">
          <a:avLst/>
        </a:prstGeom>
      </xdr:spPr>
    </xdr:pic>
    <xdr:clientData/>
  </xdr:twoCellAnchor>
  <xdr:twoCellAnchor>
    <xdr:from>
      <xdr:col>5</xdr:col>
      <xdr:colOff>9525</xdr:colOff>
      <xdr:row>14</xdr:row>
      <xdr:rowOff>142874</xdr:rowOff>
    </xdr:from>
    <xdr:to>
      <xdr:col>10</xdr:col>
      <xdr:colOff>485775</xdr:colOff>
      <xdr:row>41</xdr:row>
      <xdr:rowOff>123825</xdr:rowOff>
    </xdr:to>
    <xdr:sp macro="" textlink="">
      <xdr:nvSpPr>
        <xdr:cNvPr id="9" name="TextBox 8"/>
        <xdr:cNvSpPr txBox="1"/>
      </xdr:nvSpPr>
      <xdr:spPr>
        <a:xfrm>
          <a:off x="5953125" y="2971799"/>
          <a:ext cx="3600450"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002060"/>
              </a:solidFill>
              <a:latin typeface="Arial" panose="020B0604020202020204" pitchFamily="34" charset="0"/>
              <a:cs typeface="Arial" panose="020B0604020202020204" pitchFamily="34" charset="0"/>
            </a:rPr>
            <a:t>***</a:t>
          </a:r>
          <a:r>
            <a:rPr lang="en-US" sz="1050" b="1" baseline="0">
              <a:solidFill>
                <a:srgbClr val="002060"/>
              </a:solidFill>
              <a:latin typeface="Arial" panose="020B0604020202020204" pitchFamily="34" charset="0"/>
              <a:ea typeface="+mn-ea"/>
              <a:cs typeface="Arial" panose="020B0604020202020204" pitchFamily="34" charset="0"/>
            </a:rPr>
            <a:t>DFAS offers a vast array of additional benefits to enhance your work experience and balance your work and home life (please see the DFAS Career website for details on each item listed at the bottom). </a:t>
          </a:r>
        </a:p>
        <a:p>
          <a:endParaRPr lang="en-US" sz="700" b="1" baseline="0">
            <a:solidFill>
              <a:srgbClr val="002060"/>
            </a:solidFill>
            <a:latin typeface="Arial" panose="020B0604020202020204" pitchFamily="34" charset="0"/>
            <a:ea typeface="+mn-ea"/>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Flexible Work Schedule</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Compensation for Overtime Hours</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Telework Opportunities</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Tuition Assistance </a:t>
          </a:r>
        </a:p>
        <a:p>
          <a:pPr marL="342900" marR="0" lvl="0" indent="-342900">
            <a:lnSpc>
              <a:spcPct val="115000"/>
            </a:lnSpc>
            <a:spcBef>
              <a:spcPts val="0"/>
            </a:spcBef>
            <a:spcAft>
              <a:spcPts val="0"/>
            </a:spcAft>
            <a:buFont typeface="Symbol"/>
            <a:buChar char=""/>
          </a:pPr>
          <a:endParaRPr lang="en-US" sz="600" b="1">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Reward and Recognition</a:t>
          </a:r>
          <a:r>
            <a:rPr lang="en-US" sz="1050" b="1" baseline="0">
              <a:solidFill>
                <a:srgbClr val="002060"/>
              </a:solidFill>
              <a:effectLst/>
              <a:latin typeface="Arial" panose="020B0604020202020204" pitchFamily="34" charset="0"/>
              <a:ea typeface="Calibri"/>
              <a:cs typeface="Arial" panose="020B0604020202020204" pitchFamily="34" charset="0"/>
            </a:rPr>
            <a:t> Programs</a:t>
          </a:r>
          <a:endParaRPr lang="en-US" sz="1050" b="1">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Professional Development</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Pretax Flexible spending Accounts (health and dependent care)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Onsite workout facilities (not all locations) and/or discounts at local workout facilities.  </a:t>
          </a:r>
        </a:p>
        <a:p>
          <a:pPr marL="342900" marR="0" lvl="0" indent="-342900">
            <a:lnSpc>
              <a:spcPct val="115000"/>
            </a:lnSpc>
            <a:spcBef>
              <a:spcPts val="0"/>
            </a:spcBef>
            <a:spcAft>
              <a:spcPts val="0"/>
            </a:spcAft>
            <a:buFont typeface="Symbol"/>
            <a:buChar char=""/>
          </a:pPr>
          <a:endParaRPr lang="en-US" sz="5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Employee Assistance Program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Family Events - picnics and holiday parties.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Giving Back - Feds Feed Families, Blood Drives, and partnering with other local organizations.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100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Meaningful work by serving your country and America's Best Customer!</a:t>
          </a:r>
          <a:endParaRPr lang="en-US" sz="1050">
            <a:solidFill>
              <a:srgbClr val="002060"/>
            </a:solidFill>
            <a:effectLst/>
            <a:latin typeface="Arial" panose="020B0604020202020204" pitchFamily="34" charset="0"/>
            <a:ea typeface="Calibri"/>
            <a:cs typeface="Arial" panose="020B0604020202020204" pitchFamily="34" charset="0"/>
          </a:endParaRPr>
        </a:p>
        <a:p>
          <a:endParaRPr lang="en-US" sz="1050" b="1" baseline="0">
            <a:solidFill>
              <a:srgbClr val="00206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0.20181</cdr:x>
      <cdr:y>0.05956</cdr:y>
    </cdr:from>
    <cdr:to>
      <cdr:x>0.76144</cdr:x>
      <cdr:y>0.12178</cdr:y>
    </cdr:to>
    <cdr:sp macro="" textlink="">
      <cdr:nvSpPr>
        <cdr:cNvPr id="2" name="TextBox 1"/>
        <cdr:cNvSpPr txBox="1"/>
      </cdr:nvSpPr>
      <cdr:spPr>
        <a:xfrm xmlns:a="http://schemas.openxmlformats.org/drawingml/2006/main">
          <a:off x="1490664" y="319089"/>
          <a:ext cx="41338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0.26112</cdr:x>
      <cdr:y>0.04</cdr:y>
    </cdr:from>
    <cdr:to>
      <cdr:x>0.84268</cdr:x>
      <cdr:y>0.11111</cdr:y>
    </cdr:to>
    <cdr:sp macro="" textlink="">
      <cdr:nvSpPr>
        <cdr:cNvPr id="3" name="TextBox 2"/>
        <cdr:cNvSpPr txBox="1"/>
      </cdr:nvSpPr>
      <cdr:spPr>
        <a:xfrm xmlns:a="http://schemas.openxmlformats.org/drawingml/2006/main">
          <a:off x="1928814" y="214314"/>
          <a:ext cx="429577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0.09145</cdr:x>
      <cdr:y>0.03822</cdr:y>
    </cdr:from>
    <cdr:to>
      <cdr:x>0.65109</cdr:x>
      <cdr:y>0.10733</cdr:y>
    </cdr:to>
    <cdr:sp macro="" textlink="">
      <cdr:nvSpPr>
        <cdr:cNvPr id="4" name="TextBox 3"/>
        <cdr:cNvSpPr txBox="1"/>
      </cdr:nvSpPr>
      <cdr:spPr>
        <a:xfrm xmlns:a="http://schemas.openxmlformats.org/drawingml/2006/main">
          <a:off x="501293" y="203500"/>
          <a:ext cx="3067745" cy="3680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solidFill>
                <a:srgbClr val="002060"/>
              </a:solidFill>
            </a:rPr>
            <a:t>DFAS Total Compensation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opm.gov/policy-data-oversight/pay-leave/salaries-wages/salary-tables/15Tables/html/IND.aspx" TargetMode="External"/><Relationship Id="rId7" Type="http://schemas.openxmlformats.org/officeDocument/2006/relationships/drawing" Target="../drawings/drawing1.xml"/><Relationship Id="rId2" Type="http://schemas.openxmlformats.org/officeDocument/2006/relationships/hyperlink" Target="https://www.opm.gov/healthcare-insurance/Guide-Me/New-Prospective-Employees/Health/How-do-I-find-a-plan/" TargetMode="External"/><Relationship Id="rId1" Type="http://schemas.openxmlformats.org/officeDocument/2006/relationships/hyperlink" Target="https://www.opm.gov/policy-data-oversight/pay-leave/salaries-wages/salary-tables/15Tables/html/IND.aspx" TargetMode="External"/><Relationship Id="rId6" Type="http://schemas.openxmlformats.org/officeDocument/2006/relationships/printerSettings" Target="../printerSettings/printerSettings1.bin"/><Relationship Id="rId5" Type="http://schemas.openxmlformats.org/officeDocument/2006/relationships/hyperlink" Target="https://www.opm.gov/policy-data-oversight/pay-leave/salaries-wages/salary-tables/15Tables/html/IND.aspx" TargetMode="External"/><Relationship Id="rId4" Type="http://schemas.openxmlformats.org/officeDocument/2006/relationships/hyperlink" Target="http://www.dfas.mil/careers.html"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apps.opm.gov/SpecialRates/2018/Table999C01012018.aspx" TargetMode="External"/><Relationship Id="rId3" Type="http://schemas.openxmlformats.org/officeDocument/2006/relationships/hyperlink" Target="https://www.opm.gov/policy-data-oversight/pay-leave/salaries-wages/salary-tables/18Tables/html/IND.aspx" TargetMode="External"/><Relationship Id="rId7" Type="http://schemas.openxmlformats.org/officeDocument/2006/relationships/hyperlink" Target="https://apps.opm.gov/SpecialRates/2018/Table999B01012018.aspx" TargetMode="External"/><Relationship Id="rId2" Type="http://schemas.openxmlformats.org/officeDocument/2006/relationships/hyperlink" Target="https://www.opm.gov/policy-data-oversight/pay-leave/salaries-wages/salary-tables/18Tables/html/COL.aspx" TargetMode="External"/><Relationship Id="rId1" Type="http://schemas.openxmlformats.org/officeDocument/2006/relationships/hyperlink" Target="https://www.opm.gov/policy-data-oversight/pay-leave/salaries-wages/salary-tables/18Tables/html/CLE.aspx" TargetMode="External"/><Relationship Id="rId6" Type="http://schemas.openxmlformats.org/officeDocument/2006/relationships/hyperlink" Target="https://apps.opm.gov/SpecialRates/2018/Table999B01012018.aspx" TargetMode="External"/><Relationship Id="rId5" Type="http://schemas.openxmlformats.org/officeDocument/2006/relationships/hyperlink" Target="https://www.opm.gov/policy-data-oversight/pay-leave/salaries-wages/salary-tables/18Tables/html/RUS.aspx" TargetMode="External"/><Relationship Id="rId4" Type="http://schemas.openxmlformats.org/officeDocument/2006/relationships/hyperlink" Target="https://www.opm.gov/policy-data-oversight/pay-leave/salaries-wages/salary-tables/18Tables/html/RUS.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tabSelected="1" zoomScaleNormal="100" workbookViewId="0">
      <selection activeCell="D14" sqref="D14:K14"/>
    </sheetView>
  </sheetViews>
  <sheetFormatPr defaultColWidth="0" defaultRowHeight="14.4" zeroHeight="1" x14ac:dyDescent="0.3"/>
  <cols>
    <col min="1" max="1" width="2.88671875" customWidth="1"/>
    <col min="2" max="2" width="44" bestFit="1" customWidth="1"/>
    <col min="3" max="3" width="20" customWidth="1"/>
    <col min="4" max="4" width="19.44140625" customWidth="1"/>
    <col min="5" max="5" width="4.5546875" customWidth="1"/>
    <col min="6" max="6" width="10.33203125" customWidth="1"/>
    <col min="7" max="10" width="9.109375" customWidth="1"/>
    <col min="11" max="11" width="7.5546875" customWidth="1"/>
    <col min="12" max="12" width="9.109375" hidden="1" customWidth="1"/>
    <col min="13" max="16384" width="9.109375" hidden="1"/>
  </cols>
  <sheetData>
    <row r="1" spans="1:12" ht="13.5" customHeight="1" x14ac:dyDescent="0.3">
      <c r="A1" s="1"/>
      <c r="B1" s="1"/>
      <c r="C1" s="1"/>
      <c r="D1" s="1"/>
      <c r="E1" s="1"/>
      <c r="F1" s="1"/>
      <c r="G1" s="1"/>
      <c r="H1" s="1"/>
      <c r="I1" s="1"/>
      <c r="J1" s="1"/>
      <c r="K1" s="1"/>
      <c r="L1" s="1"/>
    </row>
    <row r="2" spans="1:12" ht="18" customHeight="1" x14ac:dyDescent="0.4">
      <c r="A2" s="1"/>
      <c r="B2" s="27" t="s">
        <v>125</v>
      </c>
      <c r="C2" s="27"/>
      <c r="D2" s="27"/>
      <c r="E2" s="1"/>
      <c r="F2" s="26" t="s">
        <v>140</v>
      </c>
      <c r="G2" s="26"/>
      <c r="H2" s="26"/>
      <c r="I2" s="26"/>
      <c r="J2" s="26"/>
      <c r="K2" s="26"/>
      <c r="L2" s="1"/>
    </row>
    <row r="3" spans="1:12" ht="29.25" customHeight="1" x14ac:dyDescent="0.3">
      <c r="A3" s="1"/>
      <c r="B3" s="1"/>
      <c r="C3" s="2" t="s">
        <v>0</v>
      </c>
      <c r="D3" s="3" t="s">
        <v>1</v>
      </c>
      <c r="E3" s="1"/>
      <c r="F3" s="26"/>
      <c r="G3" s="26"/>
      <c r="H3" s="26"/>
      <c r="I3" s="26"/>
      <c r="J3" s="26"/>
      <c r="K3" s="26"/>
      <c r="L3" s="1"/>
    </row>
    <row r="4" spans="1:12" x14ac:dyDescent="0.3">
      <c r="A4" s="1"/>
      <c r="B4" s="4" t="s">
        <v>2</v>
      </c>
      <c r="C4" s="5">
        <v>115000</v>
      </c>
      <c r="D4" s="6">
        <f t="shared" ref="D4:D12" si="0">C4/$C$14</f>
        <v>0.72422843556554395</v>
      </c>
      <c r="E4" s="7"/>
      <c r="F4" s="24"/>
      <c r="G4" s="8"/>
      <c r="H4" s="8"/>
      <c r="I4" s="8"/>
      <c r="J4" s="8"/>
      <c r="K4" s="9"/>
      <c r="L4" s="1"/>
    </row>
    <row r="5" spans="1:12" s="21" customFormat="1" ht="15" customHeight="1" x14ac:dyDescent="0.3">
      <c r="A5" s="1"/>
      <c r="B5" s="4" t="s">
        <v>3</v>
      </c>
      <c r="C5" s="10">
        <f>488.5*26</f>
        <v>12701</v>
      </c>
      <c r="D5" s="6">
        <f t="shared" si="0"/>
        <v>7.9986307479286728E-2</v>
      </c>
      <c r="E5" s="7"/>
      <c r="F5" s="20"/>
      <c r="G5" s="20"/>
      <c r="H5" s="20"/>
      <c r="I5" s="20"/>
      <c r="J5" s="12"/>
      <c r="K5" s="13"/>
      <c r="L5" s="25"/>
    </row>
    <row r="6" spans="1:12" s="21" customFormat="1" x14ac:dyDescent="0.3">
      <c r="A6" s="1"/>
      <c r="B6" s="4" t="s">
        <v>9</v>
      </c>
      <c r="C6" s="10">
        <f>(150+193.45+193.45+173.6+173.6)</f>
        <v>884.1</v>
      </c>
      <c r="D6" s="6">
        <f t="shared" si="0"/>
        <v>5.5677422598564997E-3</v>
      </c>
      <c r="E6" s="11"/>
      <c r="F6" s="20"/>
      <c r="G6" s="20"/>
      <c r="H6" s="20"/>
      <c r="I6" s="20"/>
      <c r="J6" s="1"/>
      <c r="K6" s="1"/>
      <c r="L6" s="25"/>
    </row>
    <row r="7" spans="1:12" x14ac:dyDescent="0.3">
      <c r="A7" s="1"/>
      <c r="B7" s="4" t="s">
        <v>124</v>
      </c>
      <c r="C7" s="10">
        <f>C4*0.05</f>
        <v>5750</v>
      </c>
      <c r="D7" s="6">
        <f t="shared" si="0"/>
        <v>3.62114217782772E-2</v>
      </c>
      <c r="E7" s="7"/>
      <c r="F7" s="20"/>
      <c r="G7" s="20"/>
      <c r="H7" s="20"/>
      <c r="I7" s="20"/>
      <c r="J7" s="1"/>
      <c r="K7" s="1"/>
      <c r="L7" s="1"/>
    </row>
    <row r="8" spans="1:12" x14ac:dyDescent="0.3">
      <c r="A8" s="1"/>
      <c r="B8" s="4" t="s">
        <v>4</v>
      </c>
      <c r="C8" s="10">
        <f>(26*4)*(C4/2087)</f>
        <v>5730.713943459511</v>
      </c>
      <c r="D8" s="6">
        <f t="shared" si="0"/>
        <v>3.6089965164742006E-2</v>
      </c>
      <c r="E8" s="7"/>
      <c r="F8" s="20"/>
      <c r="G8" s="20"/>
      <c r="H8" s="20"/>
      <c r="I8" s="20"/>
      <c r="J8" s="1"/>
      <c r="K8" s="1"/>
      <c r="L8" s="1"/>
    </row>
    <row r="9" spans="1:12" x14ac:dyDescent="0.3">
      <c r="A9" s="1"/>
      <c r="B9" s="4" t="s">
        <v>5</v>
      </c>
      <c r="C9" s="10">
        <f>(26*4)*(C4/2087)</f>
        <v>5730.713943459511</v>
      </c>
      <c r="D9" s="6">
        <f t="shared" si="0"/>
        <v>3.6089965164742006E-2</v>
      </c>
      <c r="E9" s="7"/>
      <c r="F9" s="8"/>
      <c r="G9" s="8"/>
      <c r="H9" s="8"/>
      <c r="I9" s="8"/>
      <c r="J9" s="8"/>
      <c r="K9" s="8"/>
      <c r="L9" s="1"/>
    </row>
    <row r="10" spans="1:12" ht="15" customHeight="1" x14ac:dyDescent="0.3">
      <c r="A10" s="1"/>
      <c r="B10" s="4" t="s">
        <v>6</v>
      </c>
      <c r="C10" s="10">
        <f>C4*0.111</f>
        <v>12765</v>
      </c>
      <c r="D10" s="6">
        <f t="shared" si="0"/>
        <v>8.0389356347775387E-2</v>
      </c>
      <c r="E10" s="7"/>
      <c r="F10" s="8"/>
      <c r="G10" s="8"/>
      <c r="H10" s="8"/>
      <c r="I10" s="8"/>
      <c r="J10" s="8"/>
      <c r="K10" s="8"/>
      <c r="L10" s="1"/>
    </row>
    <row r="11" spans="1:12" x14ac:dyDescent="0.3">
      <c r="A11" s="1"/>
      <c r="B11" s="4" t="s">
        <v>7</v>
      </c>
      <c r="C11" s="10">
        <f>((((ROUNDUP(C4,-3)+2000))/1000)*0.075)*26</f>
        <v>228.15</v>
      </c>
      <c r="D11" s="6">
        <f t="shared" si="0"/>
        <v>1.436806239776338E-3</v>
      </c>
      <c r="E11" s="1"/>
      <c r="F11" s="26" t="s">
        <v>137</v>
      </c>
      <c r="G11" s="26"/>
      <c r="H11" s="26"/>
      <c r="I11" s="26"/>
      <c r="J11" s="26"/>
      <c r="K11" s="26"/>
      <c r="L11" s="1"/>
    </row>
    <row r="12" spans="1:12" x14ac:dyDescent="0.3">
      <c r="A12" s="1"/>
      <c r="B12" s="4" t="s">
        <v>8</v>
      </c>
      <c r="C12" s="14">
        <f>10*8*(C4/2080)</f>
        <v>4423.0769230769229</v>
      </c>
      <c r="D12" s="15">
        <f t="shared" si="0"/>
        <v>2.7854939829443998E-2</v>
      </c>
      <c r="E12" s="1"/>
      <c r="F12" s="26"/>
      <c r="G12" s="26"/>
      <c r="H12" s="26"/>
      <c r="I12" s="26"/>
      <c r="J12" s="26"/>
      <c r="K12" s="26"/>
      <c r="L12" s="1"/>
    </row>
    <row r="13" spans="1:12" ht="7.5" customHeight="1" x14ac:dyDescent="0.3">
      <c r="A13" s="1"/>
      <c r="B13" s="1"/>
      <c r="C13" s="1"/>
      <c r="D13" s="16"/>
      <c r="E13" s="1"/>
      <c r="F13" s="1"/>
      <c r="G13" s="1"/>
      <c r="H13" s="1"/>
      <c r="I13" s="1"/>
      <c r="J13" s="1"/>
      <c r="K13" s="1"/>
      <c r="L13" s="1"/>
    </row>
    <row r="14" spans="1:12" ht="18" thickBot="1" x14ac:dyDescent="0.35">
      <c r="A14" s="1"/>
      <c r="B14" s="17" t="s">
        <v>126</v>
      </c>
      <c r="C14" s="18">
        <f>SUM(C4:C11)</f>
        <v>158789.677886919</v>
      </c>
      <c r="D14" s="28" t="s">
        <v>141</v>
      </c>
      <c r="E14" s="28"/>
      <c r="F14" s="28"/>
      <c r="G14" s="28"/>
      <c r="H14" s="28"/>
      <c r="I14" s="28"/>
      <c r="J14" s="28"/>
      <c r="K14" s="28"/>
      <c r="L14" s="1"/>
    </row>
    <row r="15" spans="1:12" ht="15" thickTop="1"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ht="11.25" customHeight="1" x14ac:dyDescent="0.3">
      <c r="A22" s="1"/>
      <c r="B22" s="1"/>
      <c r="C22" s="1"/>
      <c r="D22" s="1"/>
      <c r="E22" s="1"/>
      <c r="F22" s="1"/>
      <c r="G22" s="1"/>
      <c r="H22" s="1"/>
      <c r="I22" s="1"/>
      <c r="J22" s="1"/>
      <c r="K22" s="1"/>
      <c r="L22" s="1"/>
    </row>
    <row r="23" spans="1:12" hidden="1" x14ac:dyDescent="0.3">
      <c r="A23" s="1"/>
      <c r="B23" s="1"/>
      <c r="C23" s="1"/>
      <c r="D23" s="1"/>
      <c r="E23" s="1"/>
      <c r="F23" s="1"/>
      <c r="G23" s="1"/>
      <c r="H23" s="1"/>
      <c r="I23" s="1"/>
      <c r="J23" s="1"/>
      <c r="K23" s="1"/>
      <c r="L23" s="1"/>
    </row>
    <row r="24" spans="1:12" hidden="1"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29" t="s">
        <v>138</v>
      </c>
      <c r="G43" s="29"/>
      <c r="H43" s="29"/>
      <c r="I43" s="29"/>
      <c r="J43" s="29"/>
      <c r="K43" s="29"/>
      <c r="L43" s="1"/>
    </row>
    <row r="44" spans="1:12" x14ac:dyDescent="0.3">
      <c r="A44" s="19" t="s">
        <v>136</v>
      </c>
      <c r="B44" s="1"/>
      <c r="C44" s="1"/>
      <c r="D44" s="1"/>
      <c r="E44" s="1"/>
      <c r="F44" s="1"/>
      <c r="G44" s="1"/>
      <c r="H44" s="1"/>
      <c r="I44" s="1"/>
      <c r="J44" s="1"/>
      <c r="K44" s="1"/>
      <c r="L44" s="1"/>
    </row>
    <row r="45" spans="1:12" hidden="1" x14ac:dyDescent="0.3"/>
    <row r="46" spans="1:12" hidden="1" x14ac:dyDescent="0.3"/>
    <row r="47" spans="1:12" hidden="1" x14ac:dyDescent="0.3"/>
    <row r="48" spans="1:12"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sheetData>
  <protectedRanges>
    <protectedRange sqref="C4" name="Range1"/>
  </protectedRanges>
  <mergeCells count="5">
    <mergeCell ref="F2:K3"/>
    <mergeCell ref="B2:D2"/>
    <mergeCell ref="D14:K14"/>
    <mergeCell ref="F11:K12"/>
    <mergeCell ref="F43:K43"/>
  </mergeCells>
  <hyperlinks>
    <hyperlink ref="F11" r:id="rId1" display="Click Here for Indianapolis Salary Table"/>
    <hyperlink ref="F7:J7" location="'DFAS Salary Tables'!A1" display="Click Here for DFAS Salary Tables"/>
    <hyperlink ref="F11:K12" r:id="rId2" location="url=Overviewhttps://www.opm.gov/healthcare-insurance/Guide-Me/New-Prospective-Employees/Health/How-do-I-find-a-plan/" display="Click Here for Insurance Information - Health, Life, Vision, Dental, and Long Term Care"/>
    <hyperlink ref="F43" r:id="rId3" display="Click Here for Indianapolis Salary Table"/>
    <hyperlink ref="F43:K43" r:id="rId4" display="Click Here for DFAS Career Website "/>
    <hyperlink ref="F2" r:id="rId5" display="Click Here for Indianapolis Salary Table"/>
    <hyperlink ref="F2:K3" location="'DFAS Salary Tables'!A1" display="Plug salary into yellow box - see USAJOBs vacancy annoucement or Click Here for DFAS Salary Tables"/>
  </hyperlinks>
  <pageMargins left="0.7" right="0.7" top="0.75" bottom="0.75" header="0.3" footer="0.3"/>
  <pageSetup orientation="portrait"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4.4" x14ac:dyDescent="0.3"/>
  <cols>
    <col min="1" max="1" width="52.44140625" bestFit="1" customWidth="1"/>
  </cols>
  <sheetData>
    <row r="1" spans="1:1" x14ac:dyDescent="0.3">
      <c r="A1" s="21" t="s">
        <v>132</v>
      </c>
    </row>
    <row r="2" spans="1:1" x14ac:dyDescent="0.3">
      <c r="A2" s="23" t="s">
        <v>127</v>
      </c>
    </row>
    <row r="3" spans="1:1" x14ac:dyDescent="0.3">
      <c r="A3" s="23" t="s">
        <v>128</v>
      </c>
    </row>
    <row r="4" spans="1:1" x14ac:dyDescent="0.3">
      <c r="A4" s="23" t="s">
        <v>129</v>
      </c>
    </row>
    <row r="5" spans="1:1" x14ac:dyDescent="0.3">
      <c r="A5" s="23" t="s">
        <v>131</v>
      </c>
    </row>
    <row r="6" spans="1:1" x14ac:dyDescent="0.3">
      <c r="A6" s="23" t="s">
        <v>130</v>
      </c>
    </row>
    <row r="7" spans="1:1" x14ac:dyDescent="0.3">
      <c r="A7" s="23" t="s">
        <v>133</v>
      </c>
    </row>
    <row r="8" spans="1:1" x14ac:dyDescent="0.3">
      <c r="A8" s="23" t="s">
        <v>135</v>
      </c>
    </row>
    <row r="9" spans="1:1" x14ac:dyDescent="0.3">
      <c r="A9" s="23" t="s">
        <v>134</v>
      </c>
    </row>
    <row r="11" spans="1:1" x14ac:dyDescent="0.3">
      <c r="A11" s="30" t="s">
        <v>139</v>
      </c>
    </row>
    <row r="12" spans="1:1" x14ac:dyDescent="0.3">
      <c r="A12" s="30"/>
    </row>
  </sheetData>
  <mergeCells count="1">
    <mergeCell ref="A11:A12"/>
  </mergeCells>
  <hyperlinks>
    <hyperlink ref="A2" r:id="rId1"/>
    <hyperlink ref="A3" r:id="rId2"/>
    <hyperlink ref="A4" r:id="rId3"/>
    <hyperlink ref="A5" r:id="rId4"/>
    <hyperlink ref="A6" r:id="rId5"/>
    <hyperlink ref="A7" r:id="rId6"/>
    <hyperlink ref="A9" r:id="rId7"/>
    <hyperlink ref="A8"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7"/>
  <sheetViews>
    <sheetView zoomScaleNormal="100" workbookViewId="0"/>
  </sheetViews>
  <sheetFormatPr defaultRowHeight="14.4" x14ac:dyDescent="0.3"/>
  <cols>
    <col min="1" max="1" width="85.6640625" bestFit="1" customWidth="1"/>
    <col min="2" max="2" width="9.109375" customWidth="1"/>
  </cols>
  <sheetData>
    <row r="1" spans="1:1" x14ac:dyDescent="0.3">
      <c r="A1" s="21" t="s">
        <v>123</v>
      </c>
    </row>
    <row r="3" spans="1:1" x14ac:dyDescent="0.3">
      <c r="A3" s="21" t="s">
        <v>10</v>
      </c>
    </row>
    <row r="4" spans="1:1" x14ac:dyDescent="0.3">
      <c r="A4" t="s">
        <v>11</v>
      </c>
    </row>
    <row r="5" spans="1:1" x14ac:dyDescent="0.3">
      <c r="A5" t="s">
        <v>12</v>
      </c>
    </row>
    <row r="6" spans="1:1" x14ac:dyDescent="0.3">
      <c r="A6" t="s">
        <v>13</v>
      </c>
    </row>
    <row r="7" spans="1:1" x14ac:dyDescent="0.3">
      <c r="A7" t="s">
        <v>14</v>
      </c>
    </row>
    <row r="8" spans="1:1" x14ac:dyDescent="0.3">
      <c r="A8" t="s">
        <v>15</v>
      </c>
    </row>
    <row r="9" spans="1:1" x14ac:dyDescent="0.3">
      <c r="A9" t="s">
        <v>16</v>
      </c>
    </row>
    <row r="10" spans="1:1" x14ac:dyDescent="0.3">
      <c r="A10" t="s">
        <v>17</v>
      </c>
    </row>
    <row r="11" spans="1:1" x14ac:dyDescent="0.3">
      <c r="A11" t="s">
        <v>18</v>
      </c>
    </row>
    <row r="12" spans="1:1" x14ac:dyDescent="0.3">
      <c r="A12" t="s">
        <v>19</v>
      </c>
    </row>
    <row r="13" spans="1:1" x14ac:dyDescent="0.3">
      <c r="A13" t="s">
        <v>20</v>
      </c>
    </row>
    <row r="14" spans="1:1" x14ac:dyDescent="0.3">
      <c r="A14" t="s">
        <v>21</v>
      </c>
    </row>
    <row r="15" spans="1:1" x14ac:dyDescent="0.3">
      <c r="A15" t="s">
        <v>22</v>
      </c>
    </row>
    <row r="16" spans="1:1" x14ac:dyDescent="0.3">
      <c r="A16" t="s">
        <v>23</v>
      </c>
    </row>
    <row r="17" spans="1:1" x14ac:dyDescent="0.3">
      <c r="A17" t="s">
        <v>24</v>
      </c>
    </row>
    <row r="18" spans="1:1" x14ac:dyDescent="0.3">
      <c r="A18" t="s">
        <v>25</v>
      </c>
    </row>
    <row r="19" spans="1:1" x14ac:dyDescent="0.3">
      <c r="A19" t="s">
        <v>26</v>
      </c>
    </row>
    <row r="20" spans="1:1" x14ac:dyDescent="0.3">
      <c r="A20" t="s">
        <v>27</v>
      </c>
    </row>
    <row r="21" spans="1:1" x14ac:dyDescent="0.3">
      <c r="A21" t="s">
        <v>28</v>
      </c>
    </row>
    <row r="22" spans="1:1" x14ac:dyDescent="0.3">
      <c r="A22" t="s">
        <v>29</v>
      </c>
    </row>
    <row r="23" spans="1:1" x14ac:dyDescent="0.3">
      <c r="A23" t="s">
        <v>30</v>
      </c>
    </row>
    <row r="25" spans="1:1" x14ac:dyDescent="0.3">
      <c r="A25" s="21" t="s">
        <v>31</v>
      </c>
    </row>
    <row r="26" spans="1:1" x14ac:dyDescent="0.3">
      <c r="A26" t="s">
        <v>32</v>
      </c>
    </row>
    <row r="27" spans="1:1" x14ac:dyDescent="0.3">
      <c r="A27" t="s">
        <v>33</v>
      </c>
    </row>
    <row r="28" spans="1:1" x14ac:dyDescent="0.3">
      <c r="A28" t="s">
        <v>34</v>
      </c>
    </row>
    <row r="29" spans="1:1" x14ac:dyDescent="0.3">
      <c r="A29" t="s">
        <v>35</v>
      </c>
    </row>
    <row r="30" spans="1:1" x14ac:dyDescent="0.3">
      <c r="A30" t="s">
        <v>36</v>
      </c>
    </row>
    <row r="31" spans="1:1" x14ac:dyDescent="0.3">
      <c r="A31" t="s">
        <v>37</v>
      </c>
    </row>
    <row r="32" spans="1:1" x14ac:dyDescent="0.3">
      <c r="A32" t="s">
        <v>38</v>
      </c>
    </row>
    <row r="33" spans="1:1" x14ac:dyDescent="0.3">
      <c r="A33" t="s">
        <v>39</v>
      </c>
    </row>
    <row r="34" spans="1:1" x14ac:dyDescent="0.3">
      <c r="A34" t="s">
        <v>40</v>
      </c>
    </row>
    <row r="35" spans="1:1" x14ac:dyDescent="0.3">
      <c r="A35" t="s">
        <v>41</v>
      </c>
    </row>
    <row r="36" spans="1:1" x14ac:dyDescent="0.3">
      <c r="A36" t="s">
        <v>42</v>
      </c>
    </row>
    <row r="37" spans="1:1" x14ac:dyDescent="0.3">
      <c r="A37" t="s">
        <v>43</v>
      </c>
    </row>
    <row r="38" spans="1:1" x14ac:dyDescent="0.3">
      <c r="A38" t="s">
        <v>44</v>
      </c>
    </row>
    <row r="39" spans="1:1" x14ac:dyDescent="0.3">
      <c r="A39" t="s">
        <v>45</v>
      </c>
    </row>
    <row r="40" spans="1:1" x14ac:dyDescent="0.3">
      <c r="A40" t="s">
        <v>46</v>
      </c>
    </row>
    <row r="41" spans="1:1" x14ac:dyDescent="0.3">
      <c r="A41" t="s">
        <v>47</v>
      </c>
    </row>
    <row r="42" spans="1:1" x14ac:dyDescent="0.3">
      <c r="A42" t="s">
        <v>48</v>
      </c>
    </row>
    <row r="43" spans="1:1" x14ac:dyDescent="0.3">
      <c r="A43" t="s">
        <v>49</v>
      </c>
    </row>
    <row r="44" spans="1:1" x14ac:dyDescent="0.3">
      <c r="A44" t="s">
        <v>50</v>
      </c>
    </row>
    <row r="45" spans="1:1" x14ac:dyDescent="0.3">
      <c r="A45" t="s">
        <v>51</v>
      </c>
    </row>
    <row r="46" spans="1:1" x14ac:dyDescent="0.3">
      <c r="A46" t="s">
        <v>52</v>
      </c>
    </row>
    <row r="47" spans="1:1" x14ac:dyDescent="0.3">
      <c r="A47" t="s">
        <v>53</v>
      </c>
    </row>
    <row r="48" spans="1:1" x14ac:dyDescent="0.3">
      <c r="A48" t="s">
        <v>54</v>
      </c>
    </row>
    <row r="49" spans="1:1" x14ac:dyDescent="0.3">
      <c r="A49" t="s">
        <v>55</v>
      </c>
    </row>
    <row r="50" spans="1:1" x14ac:dyDescent="0.3">
      <c r="A50" t="s">
        <v>56</v>
      </c>
    </row>
    <row r="51" spans="1:1" x14ac:dyDescent="0.3">
      <c r="A51" t="s">
        <v>57</v>
      </c>
    </row>
    <row r="52" spans="1:1" x14ac:dyDescent="0.3">
      <c r="A52" t="s">
        <v>58</v>
      </c>
    </row>
    <row r="53" spans="1:1" x14ac:dyDescent="0.3">
      <c r="A53" t="s">
        <v>59</v>
      </c>
    </row>
    <row r="54" spans="1:1" x14ac:dyDescent="0.3">
      <c r="A54" t="s">
        <v>60</v>
      </c>
    </row>
    <row r="55" spans="1:1" x14ac:dyDescent="0.3">
      <c r="A55" t="s">
        <v>61</v>
      </c>
    </row>
    <row r="56" spans="1:1" x14ac:dyDescent="0.3">
      <c r="A56" t="s">
        <v>62</v>
      </c>
    </row>
    <row r="57" spans="1:1" x14ac:dyDescent="0.3">
      <c r="A57" t="s">
        <v>63</v>
      </c>
    </row>
    <row r="58" spans="1:1" x14ac:dyDescent="0.3">
      <c r="A58" t="s">
        <v>64</v>
      </c>
    </row>
    <row r="59" spans="1:1" x14ac:dyDescent="0.3">
      <c r="A59" t="s">
        <v>65</v>
      </c>
    </row>
    <row r="60" spans="1:1" x14ac:dyDescent="0.3">
      <c r="A60" t="s">
        <v>66</v>
      </c>
    </row>
    <row r="61" spans="1:1" x14ac:dyDescent="0.3">
      <c r="A61" t="s">
        <v>67</v>
      </c>
    </row>
    <row r="62" spans="1:1" x14ac:dyDescent="0.3">
      <c r="A62" t="s">
        <v>68</v>
      </c>
    </row>
    <row r="63" spans="1:1" x14ac:dyDescent="0.3">
      <c r="A63" t="s">
        <v>69</v>
      </c>
    </row>
    <row r="64" spans="1:1" x14ac:dyDescent="0.3">
      <c r="A64" t="s">
        <v>70</v>
      </c>
    </row>
    <row r="65" spans="1:1" x14ac:dyDescent="0.3">
      <c r="A65" t="s">
        <v>71</v>
      </c>
    </row>
    <row r="66" spans="1:1" x14ac:dyDescent="0.3">
      <c r="A66" t="s">
        <v>72</v>
      </c>
    </row>
    <row r="67" spans="1:1" x14ac:dyDescent="0.3">
      <c r="A67" t="s">
        <v>73</v>
      </c>
    </row>
    <row r="68" spans="1:1" x14ac:dyDescent="0.3">
      <c r="A68" t="s">
        <v>74</v>
      </c>
    </row>
    <row r="69" spans="1:1" x14ac:dyDescent="0.3">
      <c r="A69" t="s">
        <v>75</v>
      </c>
    </row>
    <row r="70" spans="1:1" x14ac:dyDescent="0.3">
      <c r="A70" t="s">
        <v>76</v>
      </c>
    </row>
    <row r="71" spans="1:1" x14ac:dyDescent="0.3">
      <c r="A71" t="s">
        <v>77</v>
      </c>
    </row>
    <row r="72" spans="1:1" x14ac:dyDescent="0.3">
      <c r="A72" t="s">
        <v>78</v>
      </c>
    </row>
    <row r="73" spans="1:1" x14ac:dyDescent="0.3">
      <c r="A73" t="s">
        <v>79</v>
      </c>
    </row>
    <row r="74" spans="1:1" x14ac:dyDescent="0.3">
      <c r="A74" t="s">
        <v>80</v>
      </c>
    </row>
    <row r="75" spans="1:1" x14ac:dyDescent="0.3">
      <c r="A75" t="s">
        <v>81</v>
      </c>
    </row>
    <row r="76" spans="1:1" x14ac:dyDescent="0.3">
      <c r="A76" t="s">
        <v>82</v>
      </c>
    </row>
    <row r="77" spans="1:1" x14ac:dyDescent="0.3">
      <c r="A77" t="s">
        <v>83</v>
      </c>
    </row>
    <row r="78" spans="1:1" x14ac:dyDescent="0.3">
      <c r="A78" t="s">
        <v>84</v>
      </c>
    </row>
    <row r="79" spans="1:1" x14ac:dyDescent="0.3">
      <c r="A79" t="s">
        <v>85</v>
      </c>
    </row>
    <row r="80" spans="1:1" x14ac:dyDescent="0.3">
      <c r="A80" t="s">
        <v>86</v>
      </c>
    </row>
    <row r="81" spans="1:1" x14ac:dyDescent="0.3">
      <c r="A81" t="s">
        <v>87</v>
      </c>
    </row>
    <row r="82" spans="1:1" x14ac:dyDescent="0.3">
      <c r="A82" t="s">
        <v>88</v>
      </c>
    </row>
    <row r="83" spans="1:1" x14ac:dyDescent="0.3">
      <c r="A83" t="s">
        <v>89</v>
      </c>
    </row>
    <row r="84" spans="1:1" x14ac:dyDescent="0.3">
      <c r="A84" t="s">
        <v>90</v>
      </c>
    </row>
    <row r="85" spans="1:1" x14ac:dyDescent="0.3">
      <c r="A85" t="s">
        <v>91</v>
      </c>
    </row>
    <row r="86" spans="1:1" x14ac:dyDescent="0.3">
      <c r="A86" t="s">
        <v>92</v>
      </c>
    </row>
    <row r="87" spans="1:1" x14ac:dyDescent="0.3">
      <c r="A87" t="s">
        <v>93</v>
      </c>
    </row>
    <row r="88" spans="1:1" x14ac:dyDescent="0.3">
      <c r="A88" t="s">
        <v>94</v>
      </c>
    </row>
    <row r="89" spans="1:1" x14ac:dyDescent="0.3">
      <c r="A89" t="s">
        <v>95</v>
      </c>
    </row>
    <row r="90" spans="1:1" x14ac:dyDescent="0.3">
      <c r="A90" t="s">
        <v>96</v>
      </c>
    </row>
    <row r="91" spans="1:1" x14ac:dyDescent="0.3">
      <c r="A91" t="s">
        <v>97</v>
      </c>
    </row>
    <row r="92" spans="1:1" x14ac:dyDescent="0.3">
      <c r="A92" t="s">
        <v>98</v>
      </c>
    </row>
    <row r="93" spans="1:1" x14ac:dyDescent="0.3">
      <c r="A93" t="s">
        <v>99</v>
      </c>
    </row>
    <row r="94" spans="1:1" x14ac:dyDescent="0.3">
      <c r="A94" t="s">
        <v>100</v>
      </c>
    </row>
    <row r="95" spans="1:1" x14ac:dyDescent="0.3">
      <c r="A95" t="s">
        <v>101</v>
      </c>
    </row>
    <row r="96" spans="1:1" x14ac:dyDescent="0.3">
      <c r="A96" t="s">
        <v>102</v>
      </c>
    </row>
    <row r="97" spans="1:1" x14ac:dyDescent="0.3">
      <c r="A97" t="s">
        <v>103</v>
      </c>
    </row>
    <row r="98" spans="1:1" x14ac:dyDescent="0.3">
      <c r="A98" t="s">
        <v>104</v>
      </c>
    </row>
    <row r="99" spans="1:1" x14ac:dyDescent="0.3">
      <c r="A99" t="s">
        <v>105</v>
      </c>
    </row>
    <row r="100" spans="1:1" x14ac:dyDescent="0.3">
      <c r="A100" t="s">
        <v>106</v>
      </c>
    </row>
    <row r="101" spans="1:1" x14ac:dyDescent="0.3">
      <c r="A101" t="s">
        <v>107</v>
      </c>
    </row>
    <row r="102" spans="1:1" x14ac:dyDescent="0.3">
      <c r="A102" t="s">
        <v>108</v>
      </c>
    </row>
    <row r="103" spans="1:1" x14ac:dyDescent="0.3">
      <c r="A103" t="s">
        <v>109</v>
      </c>
    </row>
    <row r="104" spans="1:1" x14ac:dyDescent="0.3">
      <c r="A104" t="s">
        <v>110</v>
      </c>
    </row>
    <row r="105" spans="1:1" x14ac:dyDescent="0.3">
      <c r="A105" t="s">
        <v>111</v>
      </c>
    </row>
    <row r="106" spans="1:1" x14ac:dyDescent="0.3">
      <c r="A106" t="s">
        <v>112</v>
      </c>
    </row>
    <row r="107" spans="1:1" x14ac:dyDescent="0.3">
      <c r="A107" t="s">
        <v>113</v>
      </c>
    </row>
    <row r="108" spans="1:1" x14ac:dyDescent="0.3">
      <c r="A108" t="s">
        <v>114</v>
      </c>
    </row>
    <row r="109" spans="1:1" x14ac:dyDescent="0.3">
      <c r="A109" t="s">
        <v>115</v>
      </c>
    </row>
    <row r="110" spans="1:1" x14ac:dyDescent="0.3">
      <c r="A110" t="s">
        <v>116</v>
      </c>
    </row>
    <row r="111" spans="1:1" x14ac:dyDescent="0.3">
      <c r="A111" t="s">
        <v>117</v>
      </c>
    </row>
    <row r="112" spans="1:1" x14ac:dyDescent="0.3">
      <c r="A112" t="s">
        <v>118</v>
      </c>
    </row>
    <row r="113" spans="1:1" x14ac:dyDescent="0.3">
      <c r="A113" s="21" t="s">
        <v>119</v>
      </c>
    </row>
    <row r="115" spans="1:1" x14ac:dyDescent="0.3">
      <c r="A115" s="21" t="s">
        <v>120</v>
      </c>
    </row>
    <row r="116" spans="1:1" ht="60" customHeight="1" x14ac:dyDescent="0.3">
      <c r="A116" s="22" t="s">
        <v>121</v>
      </c>
    </row>
    <row r="117" spans="1:1" ht="43.2" x14ac:dyDescent="0.3">
      <c r="A117" s="2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Compensation Calculator</vt:lpstr>
      <vt:lpstr>DFAS Salary Tables</vt:lpstr>
      <vt:lpstr>DFAS Approved Certifications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NEUMANN, DANIEL CIV DFAS</dc:creator>
  <cp:lastModifiedBy>Caldwell, Allen C Jr CIV DFAS ZHS (US)</cp:lastModifiedBy>
  <dcterms:created xsi:type="dcterms:W3CDTF">2015-12-01T20:44:08Z</dcterms:created>
  <dcterms:modified xsi:type="dcterms:W3CDTF">2018-03-20T17:41:22Z</dcterms:modified>
</cp:coreProperties>
</file>